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AQUAS\VDNM 2023\    FINÁLE_VDNM, horní zdrž, DPS_2024\F.Rozpočet - výkaz výměr\"/>
    </mc:Choice>
  </mc:AlternateContent>
  <xr:revisionPtr revIDLastSave="0" documentId="13_ncr:1_{1F6E4521-F696-4F5D-B7C8-2ECA381B9412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Rekapitulace" sheetId="36" r:id="rId1"/>
    <sheet name="PS01.1" sheetId="38" r:id="rId2"/>
    <sheet name="PS01.2" sheetId="44" r:id="rId3"/>
    <sheet name="PS01.3" sheetId="45" r:id="rId4"/>
    <sheet name="PS01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'PS01.1'!#REF!</definedName>
    <definedName name="_Toc82598465" localSheetId="1">'PS01.1'!$B$3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'PS01.1'!$2:$2</definedName>
    <definedName name="_xlnm.Print_Area" localSheetId="1">'PS01.1'!$A$1:$F$19</definedName>
    <definedName name="_xlnm.Print_Area" localSheetId="0">Rekapitulace!$A$1:$E$15</definedName>
    <definedName name="Z_41344A30_E23C_11D5_BB3B_C51F840B824A_.wvu.PrintArea" localSheetId="1" hidden="1">'PS01.1'!#REF!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E20" i="36" l="1"/>
  <c r="E25" i="36"/>
  <c r="E30" i="36"/>
  <c r="F4" i="38"/>
  <c r="F5" i="38"/>
  <c r="F7" i="38"/>
  <c r="F8" i="38"/>
  <c r="F10" i="38"/>
  <c r="F11" i="38"/>
  <c r="F13" i="38"/>
  <c r="F14" i="38"/>
  <c r="F16" i="38"/>
  <c r="F17" i="38" s="1"/>
  <c r="F4" i="44"/>
  <c r="F9" i="44" s="1"/>
  <c r="F5" i="44"/>
  <c r="F6" i="44"/>
  <c r="F7" i="44"/>
  <c r="F8" i="44"/>
  <c r="F11" i="44"/>
  <c r="F12" i="44"/>
  <c r="F14" i="44"/>
  <c r="F13" i="44"/>
  <c r="F15" i="44"/>
  <c r="F16" i="44"/>
  <c r="F17" i="44"/>
  <c r="F18" i="44"/>
  <c r="F19" i="44"/>
  <c r="F22" i="44"/>
  <c r="F23" i="44"/>
  <c r="F25" i="44" s="1"/>
  <c r="F24" i="44"/>
  <c r="F27" i="44"/>
  <c r="F28" i="44"/>
  <c r="F29" i="44" s="1"/>
  <c r="F4" i="45"/>
  <c r="F5" i="45"/>
  <c r="F8" i="45"/>
  <c r="F11" i="45" s="1"/>
  <c r="F9" i="45"/>
  <c r="F10" i="45"/>
  <c r="F13" i="45"/>
  <c r="F14" i="45"/>
  <c r="F15" i="45"/>
  <c r="F4" i="46"/>
  <c r="F5" i="46"/>
  <c r="F6" i="46"/>
  <c r="F7" i="46"/>
  <c r="F8" i="46"/>
  <c r="F10" i="46"/>
  <c r="F11" i="46"/>
  <c r="F12" i="46" s="1"/>
  <c r="F16" i="46"/>
  <c r="F4" i="43"/>
  <c r="F5" i="43"/>
  <c r="F6" i="43" s="1"/>
  <c r="F8" i="43"/>
  <c r="F9" i="43"/>
  <c r="F14" i="43" s="1"/>
  <c r="F10" i="43"/>
  <c r="F11" i="43"/>
  <c r="F12" i="43"/>
  <c r="F13" i="43"/>
  <c r="F16" i="43"/>
  <c r="F17" i="43"/>
  <c r="D8" i="43"/>
  <c r="F19" i="38" l="1"/>
  <c r="E10" i="36" s="1"/>
  <c r="F20" i="44"/>
  <c r="F31" i="44" s="1"/>
  <c r="E15" i="36" s="1"/>
  <c r="F6" i="45"/>
  <c r="F17" i="45" s="1"/>
  <c r="F18" i="46"/>
  <c r="F20" i="43"/>
  <c r="E32" i="36" l="1"/>
  <c r="D6" i="44"/>
  <c r="D19" i="44" l="1"/>
  <c r="H6" i="7" l="1"/>
</calcChain>
</file>

<file path=xl/sharedStrings.xml><?xml version="1.0" encoding="utf-8"?>
<sst xmlns="http://schemas.openxmlformats.org/spreadsheetml/2006/main" count="217" uniqueCount="123">
  <si>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</si>
  <si>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</si>
  <si>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</si>
  <si>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</si>
  <si>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</si>
  <si>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</si>
  <si>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</si>
  <si>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</si>
  <si>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</si>
  <si>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</si>
  <si>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</si>
  <si>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</si>
  <si>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</si>
  <si>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</si>
  <si>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</si>
  <si>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</si>
  <si>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</si>
  <si>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</si>
  <si>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</si>
  <si>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</si>
  <si>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</si>
  <si>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</si>
  <si>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</si>
  <si>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</si>
  <si>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</si>
  <si>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</si>
  <si>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</si>
  <si>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</si>
  <si>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</si>
  <si>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</si>
  <si>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</si>
  <si>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</si>
  <si>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</si>
  <si>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</si>
  <si>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</si>
  <si>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</si>
  <si>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</si>
  <si>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</si>
  <si>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</si>
  <si>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</si>
  <si>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</si>
  <si>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</si>
  <si>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</si>
  <si>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</si>
  <si>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</si>
  <si>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</si>
  <si>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</si>
  <si>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</si>
  <si>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</si>
  <si>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>Zahrazení 2. pole z horní i dolní vody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</si>
  <si>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</si>
  <si>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>Odhrazení 2. pole z horní i dolní vody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</si>
  <si>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</si>
  <si>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</si>
  <si>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</si>
  <si>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</si>
  <si>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</si>
  <si>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</si>
  <si>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</si>
  <si>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</si>
  <si>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</si>
  <si>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</si>
  <si>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</si>
  <si>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</si>
  <si>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</si>
  <si>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</si>
  <si>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</si>
  <si>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</si>
  <si>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</si>
  <si>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</si>
  <si>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</si>
  <si>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</si>
  <si>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</si>
  <si>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</si>
  <si>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Pronájem techniky  (pontony, zvedací technika, čluny, čerpadla, apod.)</t>
  </si>
  <si>
    <t>Obsluha plavební techniky</t>
  </si>
  <si>
    <t>Kč/den</t>
  </si>
  <si>
    <t>Díly segmentu pro montáž na stavbě - válcované polotovary, výpalky, ohýbané profily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</si>
  <si>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</si>
  <si>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</si>
  <si>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</si>
  <si>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</si>
  <si>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</si>
  <si>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</si>
  <si>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</si>
  <si>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Dodávka a výroba nových dílů - hlavní hřídel, elektromotor, aretační brzdy.</t>
  </si>
  <si>
    <t>PS01 - VDNM, horní zdrž, modernizace segmentu č.1</t>
  </si>
  <si>
    <t>PS01.1 - VDNM, horní zdrž, provizorní hrazení - segment č.1</t>
  </si>
  <si>
    <t>Celkem PS01.1</t>
  </si>
  <si>
    <t>PS01.2 - VDNM, horní zdrž, výměna segnetu č.1</t>
  </si>
  <si>
    <t>Celkem PS01.2</t>
  </si>
  <si>
    <t>PS01.3 - VDNM, horní zdrž, zdvíhací mechanismus - segment č.1</t>
  </si>
  <si>
    <t>Celkem PS01.3</t>
  </si>
  <si>
    <t>PS01.4 - VDNM, horní zdrž, rozmrazovací zařízení - segment č.1</t>
  </si>
  <si>
    <t>Celkem PS01.4</t>
  </si>
  <si>
    <t>Celkem PS01.1 - Provizorní hrazení segment č.1:</t>
  </si>
  <si>
    <t>VON - Vedlejší a ostaní náklady - segment č.1</t>
  </si>
  <si>
    <t>PS01.2 - VDNM, horní zdrž, rekonstrukce segmentu č.1</t>
  </si>
  <si>
    <t>Sada těsnění segmentu a klapky,  přítlačných lišt a spojovacího nerezového materiálu</t>
  </si>
  <si>
    <t>Demontáž Gallova řetězu a příslušenství - č.v. 2OCK8610-123</t>
  </si>
  <si>
    <t>Demontáž těsnění segmentu a klapky, vodící kladek - č. v. 0OCK8548-262 - stavba lešení, dělení materiálu, manipulace</t>
  </si>
  <si>
    <t>Tryskání segmentu včetně ramen a klapky</t>
  </si>
  <si>
    <t>Montáž dodatečné výztuže segmentu dle č.v. 1-VDNM -0101 dolícování, provedení svarových spojů</t>
  </si>
  <si>
    <t>Očištění, opískování a povrchová ochrana klapky</t>
  </si>
  <si>
    <t>Demontáž klapky</t>
  </si>
  <si>
    <t>Montáž klapky</t>
  </si>
  <si>
    <t>Celkem PS01.2 - VDNM, horní zdrž, rekonstrukce segmentu č.1</t>
  </si>
  <si>
    <t>Celkem PS01.3 - VDNM, horní zdrž, zdvíhací mechanismus - segment č.1</t>
  </si>
  <si>
    <t>Montáž sady těsnění segmentu, klapky, výstroje segmentu a klapky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</si>
  <si>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</si>
  <si>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</si>
  <si>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</si>
  <si>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</si>
  <si>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</si>
  <si>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</si>
  <si>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</si>
  <si>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</si>
  <si>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Dodávka 2 ks dmychadel 3 kW a 1,5 kW, včetně protihlukového krytu a elektromateriálu, montážní práce</t>
  </si>
  <si>
    <t>Zprovoznění, zkoušky</t>
  </si>
  <si>
    <t>Zprovoznění systému rozmrazování, nastavení</t>
  </si>
  <si>
    <t>Celkem PS01.4 - VDNM, horní zdrž, rozmrazovací zařízení - segment č.1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</si>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</sst>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4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1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2" xfId="1" applyNumberFormat="1" applyFont="1" applyFill="1" applyBorder="1" applyAlignment="1">
      <alignment vertical="center"/>
    </xf>
    <xf numFmtId="167" fontId="17" fillId="3" borderId="21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2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vertical="center"/>
    </xf>
    <xf numFmtId="3" fontId="12" fillId="4" borderId="26" xfId="0" applyNumberFormat="1" applyFont="1" applyFill="1" applyBorder="1" applyAlignment="1">
      <alignment horizontal="center" vertical="center"/>
    </xf>
    <xf numFmtId="166" fontId="12" fillId="4" borderId="27" xfId="1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left" vertical="center" wrapText="1"/>
    </xf>
    <xf numFmtId="0" fontId="12" fillId="4" borderId="29" xfId="0" applyFont="1" applyFill="1" applyBorder="1" applyAlignment="1">
      <alignment horizontal="center" vertical="center"/>
    </xf>
    <xf numFmtId="3" fontId="12" fillId="4" borderId="29" xfId="0" applyNumberFormat="1" applyFont="1" applyFill="1" applyBorder="1" applyAlignment="1">
      <alignment horizontal="center" vertical="center"/>
    </xf>
    <xf numFmtId="5" fontId="0" fillId="2" borderId="29" xfId="1" applyNumberFormat="1" applyFont="1" applyFill="1" applyBorder="1" applyAlignment="1">
      <alignment vertical="center"/>
    </xf>
    <xf numFmtId="5" fontId="0" fillId="2" borderId="30" xfId="1" applyNumberFormat="1" applyFont="1" applyFill="1" applyBorder="1" applyAlignment="1">
      <alignment vertical="center"/>
    </xf>
    <xf numFmtId="0" fontId="12" fillId="4" borderId="31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3" fontId="12" fillId="4" borderId="32" xfId="0" applyNumberFormat="1" applyFont="1" applyFill="1" applyBorder="1" applyAlignment="1">
      <alignment horizontal="center" vertical="center"/>
    </xf>
    <xf numFmtId="166" fontId="12" fillId="4" borderId="33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1" xfId="1" applyNumberFormat="1" applyFont="1" applyFill="1" applyBorder="1" applyAlignment="1">
      <alignment vertical="center"/>
    </xf>
    <xf numFmtId="3" fontId="4" fillId="3" borderId="21" xfId="0" applyNumberFormat="1" applyFont="1" applyFill="1" applyBorder="1"/>
    <xf numFmtId="0" fontId="4" fillId="0" borderId="24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166" fontId="18" fillId="0" borderId="20" xfId="1" applyNumberFormat="1" applyFont="1" applyBorder="1" applyAlignment="1">
      <alignment vertical="center"/>
    </xf>
    <xf numFmtId="167" fontId="4" fillId="5" borderId="21" xfId="0" applyNumberFormat="1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20" xfId="0" applyFont="1" applyBorder="1" applyAlignment="1">
      <alignment horizontal="center" vertical="center"/>
    </xf>
    <xf numFmtId="3" fontId="22" fillId="0" borderId="20" xfId="0" applyNumberFormat="1" applyFont="1" applyBorder="1" applyAlignment="1">
      <alignment horizontal="center" vertical="center"/>
    </xf>
    <xf numFmtId="166" fontId="22" fillId="0" borderId="20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7" fontId="21" fillId="5" borderId="21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right" vertical="center" wrapText="1"/>
    </xf>
    <xf numFmtId="0" fontId="12" fillId="0" borderId="32" xfId="0" applyFont="1" applyBorder="1" applyAlignment="1">
      <alignment horizontal="center" vertical="center"/>
    </xf>
    <xf numFmtId="3" fontId="12" fillId="0" borderId="32" xfId="0" applyNumberFormat="1" applyFont="1" applyBorder="1" applyAlignment="1">
      <alignment horizontal="center" vertical="center"/>
    </xf>
    <xf numFmtId="166" fontId="12" fillId="0" borderId="33" xfId="1" applyNumberFormat="1" applyFont="1" applyFill="1" applyBorder="1" applyAlignment="1">
      <alignment vertical="center"/>
    </xf>
    <xf numFmtId="0" fontId="0" fillId="0" borderId="34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5" fontId="0" fillId="2" borderId="12" xfId="1" applyNumberFormat="1" applyFont="1" applyFill="1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166" fontId="0" fillId="0" borderId="33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167" fontId="17" fillId="5" borderId="21" xfId="0" applyNumberFormat="1" applyFont="1" applyFill="1" applyBorder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2" xfId="1" applyNumberFormat="1" applyFont="1" applyFill="1" applyBorder="1" applyAlignment="1">
      <alignment vertical="center"/>
    </xf>
    <xf numFmtId="165" fontId="0" fillId="0" borderId="22" xfId="0" applyNumberFormat="1" applyBorder="1" applyAlignment="1">
      <alignment horizontal="center" vertical="center"/>
    </xf>
    <xf numFmtId="166" fontId="0" fillId="0" borderId="27" xfId="1" applyNumberFormat="1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166" fontId="12" fillId="4" borderId="0" xfId="1" applyNumberFormat="1" applyFont="1" applyFill="1" applyBorder="1" applyAlignment="1">
      <alignment vertical="center"/>
    </xf>
    <xf numFmtId="5" fontId="17" fillId="3" borderId="21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2" fillId="4" borderId="17" xfId="0" applyFont="1" applyFill="1" applyBorder="1" applyAlignment="1">
      <alignment horizontal="right" vertical="center" wrapText="1"/>
    </xf>
    <xf numFmtId="0" fontId="16" fillId="4" borderId="9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12" fillId="4" borderId="32" xfId="0" applyFont="1" applyFill="1" applyBorder="1" applyAlignment="1">
      <alignment horizontal="right" vertical="center" wrapText="1"/>
    </xf>
    <xf numFmtId="0" fontId="12" fillId="4" borderId="7" xfId="0" applyFont="1" applyFill="1" applyBorder="1" applyAlignment="1">
      <alignment horizontal="center" vertical="center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24" fillId="4" borderId="24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vertical="center"/>
    </xf>
    <xf numFmtId="0" fontId="24" fillId="4" borderId="20" xfId="0" applyFont="1" applyFill="1" applyBorder="1" applyAlignment="1">
      <alignment horizontal="center" vertical="center"/>
    </xf>
    <xf numFmtId="3" fontId="24" fillId="4" borderId="20" xfId="0" applyNumberFormat="1" applyFont="1" applyFill="1" applyBorder="1" applyAlignment="1">
      <alignment horizontal="center" vertical="center"/>
    </xf>
    <xf numFmtId="166" fontId="24" fillId="4" borderId="20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5" fontId="0" fillId="2" borderId="41" xfId="1" applyNumberFormat="1" applyFont="1" applyFill="1" applyBorder="1" applyAlignment="1">
      <alignment vertical="center"/>
    </xf>
    <xf numFmtId="3" fontId="12" fillId="4" borderId="42" xfId="0" applyNumberFormat="1" applyFont="1" applyFill="1" applyBorder="1" applyAlignment="1">
      <alignment vertical="center"/>
    </xf>
    <xf numFmtId="0" fontId="16" fillId="4" borderId="28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left" vertical="center" wrapText="1"/>
    </xf>
    <xf numFmtId="0" fontId="12" fillId="4" borderId="40" xfId="0" applyFont="1" applyFill="1" applyBorder="1" applyAlignment="1">
      <alignment horizontal="center" vertical="center"/>
    </xf>
    <xf numFmtId="3" fontId="12" fillId="4" borderId="40" xfId="0" applyNumberFormat="1" applyFont="1" applyFill="1" applyBorder="1" applyAlignment="1">
      <alignment horizontal="center" vertical="center"/>
    </xf>
    <xf numFmtId="166" fontId="12" fillId="4" borderId="40" xfId="1" applyNumberFormat="1" applyFont="1" applyFill="1" applyBorder="1" applyAlignment="1">
      <alignment vertical="center"/>
    </xf>
    <xf numFmtId="0" fontId="16" fillId="4" borderId="3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right" vertical="center" wrapText="1"/>
    </xf>
    <xf numFmtId="5" fontId="0" fillId="2" borderId="33" xfId="1" applyNumberFormat="1" applyFont="1" applyFill="1" applyBorder="1" applyAlignment="1">
      <alignment vertical="center"/>
    </xf>
    <xf numFmtId="0" fontId="17" fillId="0" borderId="24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24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11" fillId="0" borderId="35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4" xfId="0" applyBorder="1"/>
    <xf numFmtId="0" fontId="0" fillId="0" borderId="0" xfId="0"/>
    <xf numFmtId="0" fontId="0" fillId="0" borderId="39" xfId="0" applyBorder="1"/>
    <xf numFmtId="0" fontId="4" fillId="0" borderId="24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0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5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7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8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="115" zoomScaleNormal="115" workbookViewId="0">
      <selection activeCell="E10" sqref="E10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225" t="s">
        <v>82</v>
      </c>
      <c r="B1" s="226"/>
      <c r="C1" s="226"/>
      <c r="D1" s="226"/>
      <c r="E1" s="226"/>
      <c r="F1" s="171"/>
    </row>
    <row r="2" spans="1:10" ht="22.5" x14ac:dyDescent="0.3">
      <c r="A2" s="131"/>
      <c r="B2" s="129"/>
      <c r="C2" s="229" t="s">
        <v>86</v>
      </c>
      <c r="D2" s="230"/>
      <c r="E2" s="230"/>
    </row>
    <row r="3" spans="1:10" ht="14.25" customHeight="1" x14ac:dyDescent="0.3">
      <c r="A3" s="131"/>
      <c r="B3" s="129"/>
      <c r="C3" s="129"/>
      <c r="D3" s="132"/>
      <c r="E3" s="132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33"/>
      <c r="C7" s="213" t="s">
        <v>87</v>
      </c>
      <c r="D7" s="214"/>
      <c r="E7" s="215"/>
      <c r="F7" s="133"/>
      <c r="I7" s="21"/>
      <c r="J7"/>
    </row>
    <row r="8" spans="1:10" ht="14.25" x14ac:dyDescent="0.2">
      <c r="A8" s="19"/>
      <c r="C8" s="231" t="s">
        <v>45</v>
      </c>
      <c r="D8" s="232"/>
      <c r="E8" s="218"/>
      <c r="I8" s="21"/>
      <c r="J8"/>
    </row>
    <row r="9" spans="1:10" ht="15" thickBot="1" x14ac:dyDescent="0.25">
      <c r="A9" s="19"/>
      <c r="C9" s="233"/>
      <c r="D9" s="234"/>
      <c r="E9" s="235"/>
      <c r="I9" s="21"/>
      <c r="J9"/>
    </row>
    <row r="10" spans="1:10" ht="27" customHeight="1" thickBot="1" x14ac:dyDescent="0.25">
      <c r="C10" s="211" t="s">
        <v>88</v>
      </c>
      <c r="D10" s="212"/>
      <c r="E10" s="134">
        <f>+'PS01.1'!F19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33"/>
      <c r="C12" s="213" t="s">
        <v>89</v>
      </c>
      <c r="D12" s="214"/>
      <c r="E12" s="215"/>
      <c r="F12" s="133"/>
      <c r="I12" s="21"/>
      <c r="J12"/>
    </row>
    <row r="13" spans="1:10" ht="14.25" x14ac:dyDescent="0.2">
      <c r="A13" s="19"/>
      <c r="C13" s="216" t="s">
        <v>46</v>
      </c>
      <c r="D13" s="217"/>
      <c r="E13" s="218"/>
      <c r="F13" s="40"/>
      <c r="I13" s="21"/>
      <c r="J13"/>
    </row>
    <row r="14" spans="1:10" ht="15" thickBot="1" x14ac:dyDescent="0.25">
      <c r="A14" s="19"/>
      <c r="C14" s="219"/>
      <c r="D14" s="220"/>
      <c r="E14" s="221"/>
      <c r="F14" s="40"/>
      <c r="I14" s="21"/>
      <c r="J14"/>
    </row>
    <row r="15" spans="1:10" ht="26.25" customHeight="1" thickBot="1" x14ac:dyDescent="0.25">
      <c r="C15" s="211" t="s">
        <v>90</v>
      </c>
      <c r="D15" s="212"/>
      <c r="E15" s="134">
        <f>+'PS01.2'!F31</f>
        <v>0</v>
      </c>
      <c r="F15" s="71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33"/>
      <c r="C17" s="213" t="s">
        <v>91</v>
      </c>
      <c r="D17" s="214"/>
      <c r="E17" s="215"/>
      <c r="F17" s="133"/>
      <c r="I17" s="21"/>
      <c r="J17"/>
    </row>
    <row r="18" spans="1:10" ht="14.25" x14ac:dyDescent="0.2">
      <c r="C18" s="216" t="s">
        <v>83</v>
      </c>
      <c r="D18" s="217"/>
      <c r="E18" s="218"/>
      <c r="I18" s="21"/>
      <c r="J18"/>
    </row>
    <row r="19" spans="1:10" ht="15" thickBot="1" x14ac:dyDescent="0.25">
      <c r="C19" s="219"/>
      <c r="D19" s="220"/>
      <c r="E19" s="221"/>
      <c r="I19" s="21"/>
      <c r="J19"/>
    </row>
    <row r="20" spans="1:10" ht="27" customHeight="1" thickBot="1" x14ac:dyDescent="0.25">
      <c r="C20" s="211" t="s">
        <v>92</v>
      </c>
      <c r="D20" s="212"/>
      <c r="E20" s="134">
        <f>+'PS01.3'!F17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33"/>
      <c r="C22" s="213" t="s">
        <v>93</v>
      </c>
      <c r="D22" s="214"/>
      <c r="E22" s="215"/>
      <c r="F22" s="133"/>
      <c r="I22" s="21"/>
      <c r="J22"/>
    </row>
    <row r="23" spans="1:10" ht="14.25" x14ac:dyDescent="0.2">
      <c r="C23" s="216" t="s">
        <v>83</v>
      </c>
      <c r="D23" s="217"/>
      <c r="E23" s="218"/>
      <c r="I23" s="21"/>
      <c r="J23"/>
    </row>
    <row r="24" spans="1:10" ht="15" thickBot="1" x14ac:dyDescent="0.25">
      <c r="C24" s="219"/>
      <c r="D24" s="220"/>
      <c r="E24" s="221"/>
      <c r="I24" s="21"/>
      <c r="J24"/>
    </row>
    <row r="25" spans="1:10" ht="18.75" customHeight="1" thickBot="1" x14ac:dyDescent="0.25">
      <c r="C25" s="211" t="s">
        <v>94</v>
      </c>
      <c r="D25" s="212"/>
      <c r="E25" s="134">
        <f>+'PS01.4'!F18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33"/>
      <c r="C27" s="213" t="s">
        <v>39</v>
      </c>
      <c r="D27" s="227"/>
      <c r="E27" s="228"/>
      <c r="F27" s="133"/>
      <c r="I27" s="21"/>
      <c r="J27"/>
    </row>
    <row r="28" spans="1:10" ht="14.25" x14ac:dyDescent="0.2">
      <c r="C28" s="216" t="s">
        <v>84</v>
      </c>
      <c r="D28" s="217"/>
      <c r="E28" s="218"/>
      <c r="I28" s="21"/>
      <c r="J28"/>
    </row>
    <row r="29" spans="1:10" ht="15" thickBot="1" x14ac:dyDescent="0.25">
      <c r="C29" s="219"/>
      <c r="D29" s="220"/>
      <c r="E29" s="221"/>
      <c r="I29" s="21"/>
      <c r="J29"/>
    </row>
    <row r="30" spans="1:10" ht="15" thickBot="1" x14ac:dyDescent="0.25">
      <c r="C30" s="211" t="s">
        <v>40</v>
      </c>
      <c r="D30" s="212"/>
      <c r="E30" s="134">
        <f>+VON!F20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222" t="s">
        <v>23</v>
      </c>
      <c r="B32" s="223"/>
      <c r="C32" s="223"/>
      <c r="D32" s="224"/>
      <c r="E32" s="135">
        <f>+E10+E15+E20+E25+E30</f>
        <v>0</v>
      </c>
    </row>
  </sheetData>
  <mergeCells count="18"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  <mergeCell ref="C28:E29"/>
    <mergeCell ref="C30:D30"/>
    <mergeCell ref="A32:D32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1" right="1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E16" sqref="E16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5.140625" style="24" customWidth="1"/>
    <col min="7" max="7" width="12.7109375" style="127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6" t="s">
        <v>87</v>
      </c>
      <c r="B1" s="236"/>
      <c r="C1" s="236"/>
      <c r="D1" s="236"/>
      <c r="E1" s="236"/>
      <c r="F1" s="236"/>
      <c r="G1" s="123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24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25"/>
      <c r="I3" s="35"/>
    </row>
    <row r="4" spans="1:9" ht="35.25" customHeight="1" thickBot="1" x14ac:dyDescent="0.25">
      <c r="A4" s="53"/>
      <c r="B4" s="51" t="s">
        <v>48</v>
      </c>
      <c r="C4" s="68" t="s">
        <v>27</v>
      </c>
      <c r="D4" s="55">
        <v>1</v>
      </c>
      <c r="E4" s="74"/>
      <c r="F4" s="72">
        <f>+E4*D4</f>
        <v>0</v>
      </c>
      <c r="G4" s="126"/>
      <c r="H4" s="35"/>
    </row>
    <row r="5" spans="1:9" ht="15" customHeight="1" thickBot="1" x14ac:dyDescent="0.25">
      <c r="A5" s="57"/>
      <c r="B5" s="52" t="s">
        <v>26</v>
      </c>
      <c r="C5" s="58"/>
      <c r="D5" s="59"/>
      <c r="E5" s="60"/>
      <c r="F5" s="61">
        <f>SUM(F4:F4)</f>
        <v>0</v>
      </c>
      <c r="G5" s="126"/>
      <c r="H5" s="35"/>
    </row>
    <row r="6" spans="1:9" ht="14.25" customHeight="1" thickBot="1" x14ac:dyDescent="0.3">
      <c r="A6" s="42">
        <v>2</v>
      </c>
      <c r="B6" s="122" t="s">
        <v>49</v>
      </c>
      <c r="C6" s="44"/>
      <c r="D6" s="45"/>
      <c r="E6" s="49"/>
      <c r="F6" s="47"/>
      <c r="G6" s="125"/>
      <c r="H6" s="35"/>
    </row>
    <row r="7" spans="1:9" ht="54" customHeight="1" thickBot="1" x14ac:dyDescent="0.25">
      <c r="A7" s="57"/>
      <c r="B7" s="51" t="s">
        <v>50</v>
      </c>
      <c r="C7" s="70" t="s">
        <v>27</v>
      </c>
      <c r="D7" s="55">
        <v>1</v>
      </c>
      <c r="E7" s="75"/>
      <c r="F7" s="73">
        <f t="shared" ref="F7" si="0">+E7*D7</f>
        <v>0</v>
      </c>
      <c r="G7" s="126"/>
      <c r="H7" s="35"/>
    </row>
    <row r="8" spans="1:9" ht="15" customHeight="1" thickBot="1" x14ac:dyDescent="0.25">
      <c r="A8" s="57"/>
      <c r="B8" s="52" t="s">
        <v>26</v>
      </c>
      <c r="C8" s="58"/>
      <c r="D8" s="59"/>
      <c r="E8" s="69"/>
      <c r="F8" s="61">
        <f>SUM(F7:F7)</f>
        <v>0</v>
      </c>
      <c r="G8" s="126"/>
      <c r="H8" s="35"/>
    </row>
    <row r="9" spans="1:9" ht="15" customHeight="1" thickBot="1" x14ac:dyDescent="0.25">
      <c r="A9" s="42">
        <v>3</v>
      </c>
      <c r="B9" s="48" t="s">
        <v>51</v>
      </c>
      <c r="C9" s="44"/>
      <c r="D9" s="45"/>
      <c r="E9" s="49"/>
      <c r="F9" s="47"/>
      <c r="G9" s="125"/>
      <c r="H9" s="35"/>
    </row>
    <row r="10" spans="1:9" ht="48.75" customHeight="1" thickBot="1" x14ac:dyDescent="0.25">
      <c r="A10" s="120"/>
      <c r="B10" s="51" t="s">
        <v>52</v>
      </c>
      <c r="C10" s="119" t="s">
        <v>27</v>
      </c>
      <c r="D10" s="118">
        <v>1</v>
      </c>
      <c r="E10" s="75"/>
      <c r="F10" s="73">
        <f t="shared" ref="F10" si="1">+E10*D10</f>
        <v>0</v>
      </c>
      <c r="G10" s="125"/>
      <c r="H10" s="35"/>
    </row>
    <row r="11" spans="1:9" ht="15" customHeight="1" thickBot="1" x14ac:dyDescent="0.25">
      <c r="A11" s="63"/>
      <c r="B11" s="64" t="s">
        <v>26</v>
      </c>
      <c r="C11" s="65"/>
      <c r="D11" s="66"/>
      <c r="E11" s="67"/>
      <c r="F11" s="61">
        <f>SUM(F10:F10)</f>
        <v>0</v>
      </c>
      <c r="G11" s="126"/>
      <c r="H11" s="35"/>
    </row>
    <row r="12" spans="1:9" ht="13.5" thickBot="1" x14ac:dyDescent="0.25">
      <c r="A12" s="42">
        <v>4</v>
      </c>
      <c r="B12" s="43" t="s">
        <v>53</v>
      </c>
      <c r="C12" s="44"/>
      <c r="D12" s="45"/>
      <c r="E12" s="46"/>
      <c r="F12" s="47"/>
    </row>
    <row r="13" spans="1:9" ht="39" customHeight="1" thickBot="1" x14ac:dyDescent="0.25">
      <c r="A13" s="53"/>
      <c r="B13" s="51" t="s">
        <v>54</v>
      </c>
      <c r="C13" s="54" t="s">
        <v>27</v>
      </c>
      <c r="D13" s="55">
        <v>1</v>
      </c>
      <c r="E13" s="74"/>
      <c r="F13" s="72">
        <f>+E13*D13</f>
        <v>0</v>
      </c>
    </row>
    <row r="14" spans="1:9" ht="15" customHeight="1" thickBot="1" x14ac:dyDescent="0.25">
      <c r="A14" s="57"/>
      <c r="B14" s="52" t="s">
        <v>26</v>
      </c>
      <c r="C14" s="58"/>
      <c r="D14" s="59"/>
      <c r="E14" s="60"/>
      <c r="F14" s="61">
        <f>SUM(F13:F13)</f>
        <v>0</v>
      </c>
    </row>
    <row r="15" spans="1:9" ht="13.5" thickBot="1" x14ac:dyDescent="0.25">
      <c r="A15" s="42">
        <v>5</v>
      </c>
      <c r="B15" s="43" t="s">
        <v>55</v>
      </c>
      <c r="C15" s="44"/>
      <c r="D15" s="45"/>
      <c r="E15" s="46"/>
      <c r="F15" s="47"/>
    </row>
    <row r="16" spans="1:9" ht="18" customHeight="1" thickBot="1" x14ac:dyDescent="0.25">
      <c r="A16" s="32"/>
      <c r="B16" s="51" t="s">
        <v>56</v>
      </c>
      <c r="C16" s="31" t="s">
        <v>27</v>
      </c>
      <c r="D16" s="30">
        <v>1</v>
      </c>
      <c r="E16" s="74"/>
      <c r="F16" s="73">
        <f t="shared" ref="F16" si="2">+E16*D16</f>
        <v>0</v>
      </c>
    </row>
    <row r="17" spans="1:7" ht="13.5" thickBot="1" x14ac:dyDescent="0.25">
      <c r="A17" s="154"/>
      <c r="B17" s="155" t="s">
        <v>26</v>
      </c>
      <c r="C17" s="156"/>
      <c r="D17" s="157"/>
      <c r="E17" s="158"/>
      <c r="F17" s="50">
        <f>SUM(F16:F16)</f>
        <v>0</v>
      </c>
    </row>
    <row r="18" spans="1:7" ht="13.5" thickBot="1" x14ac:dyDescent="0.25">
      <c r="A18" s="120"/>
      <c r="B18" s="150"/>
      <c r="C18" s="151"/>
      <c r="D18" s="39"/>
      <c r="E18" s="152"/>
      <c r="F18" s="153"/>
    </row>
    <row r="19" spans="1:7" ht="15" customHeight="1" thickBot="1" x14ac:dyDescent="0.25">
      <c r="A19" s="136" t="s">
        <v>95</v>
      </c>
      <c r="B19" s="137"/>
      <c r="C19" s="138"/>
      <c r="D19" s="139"/>
      <c r="E19" s="140"/>
      <c r="F19" s="141">
        <f>+F5+F8+F11+F14+F17</f>
        <v>0</v>
      </c>
      <c r="G19" s="125"/>
    </row>
  </sheetData>
  <mergeCells count="1">
    <mergeCell ref="A1:F1"/>
  </mergeCells>
  <phoneticPr fontId="0" type="noConversion"/>
  <printOptions horizontalCentered="1"/>
  <pageMargins left="0.9055118110236221" right="0.70866141732283472" top="0.74803149606299213" bottom="0.74803149606299213" header="0.31496062992125984" footer="0.31496062992125984"/>
  <pageSetup paperSize="9" scale="8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1"/>
  <sheetViews>
    <sheetView showGridLines="0" topLeftCell="A11" zoomScaleNormal="100" workbookViewId="0">
      <selection activeCell="D18" sqref="D18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36" t="s">
        <v>97</v>
      </c>
      <c r="B1" s="236"/>
      <c r="C1" s="236"/>
      <c r="D1" s="236"/>
      <c r="E1" s="236"/>
      <c r="F1" s="236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58</v>
      </c>
      <c r="C3" s="44"/>
      <c r="D3" s="45"/>
      <c r="E3" s="46"/>
      <c r="F3" s="47"/>
      <c r="G3" s="38"/>
      <c r="H3" s="237"/>
      <c r="I3" s="35"/>
    </row>
    <row r="4" spans="1:10" ht="39" customHeight="1" x14ac:dyDescent="0.2">
      <c r="A4" s="53"/>
      <c r="B4" s="51" t="s">
        <v>77</v>
      </c>
      <c r="C4" s="70" t="s">
        <v>36</v>
      </c>
      <c r="D4" s="56">
        <v>2295</v>
      </c>
      <c r="E4" s="74"/>
      <c r="F4" s="74">
        <f t="shared" ref="F4" si="0">+E4*D4</f>
        <v>0</v>
      </c>
      <c r="G4" s="35"/>
      <c r="H4" s="237"/>
    </row>
    <row r="5" spans="1:10" ht="28.5" customHeight="1" x14ac:dyDescent="0.2">
      <c r="A5" s="53"/>
      <c r="B5" s="51" t="s">
        <v>98</v>
      </c>
      <c r="C5" s="70" t="s">
        <v>27</v>
      </c>
      <c r="D5" s="56">
        <v>1</v>
      </c>
      <c r="E5" s="74"/>
      <c r="F5" s="74">
        <f t="shared" ref="F5:F8" si="1">+E5*D5</f>
        <v>0</v>
      </c>
      <c r="G5" s="35"/>
      <c r="H5" s="237"/>
    </row>
    <row r="6" spans="1:10" ht="21.75" customHeight="1" x14ac:dyDescent="0.2">
      <c r="A6" s="53"/>
      <c r="B6" s="51" t="s">
        <v>59</v>
      </c>
      <c r="C6" s="70" t="s">
        <v>36</v>
      </c>
      <c r="D6" s="56">
        <f>480*2</f>
        <v>960</v>
      </c>
      <c r="E6" s="74"/>
      <c r="F6" s="74">
        <f t="shared" si="1"/>
        <v>0</v>
      </c>
      <c r="G6" s="35"/>
      <c r="H6" s="237"/>
    </row>
    <row r="7" spans="1:10" ht="15" customHeight="1" x14ac:dyDescent="0.2">
      <c r="A7" s="53"/>
      <c r="B7" s="51" t="s">
        <v>57</v>
      </c>
      <c r="C7" s="70" t="s">
        <v>43</v>
      </c>
      <c r="D7" s="56">
        <v>2</v>
      </c>
      <c r="E7" s="74"/>
      <c r="F7" s="74">
        <f t="shared" si="1"/>
        <v>0</v>
      </c>
      <c r="G7" s="172"/>
      <c r="H7" s="237"/>
    </row>
    <row r="8" spans="1:10" ht="15" customHeight="1" thickBot="1" x14ac:dyDescent="0.25">
      <c r="A8" s="53"/>
      <c r="B8" s="51" t="s">
        <v>44</v>
      </c>
      <c r="C8" s="70" t="s">
        <v>36</v>
      </c>
      <c r="D8" s="56">
        <v>250</v>
      </c>
      <c r="E8" s="74"/>
      <c r="F8" s="74">
        <f t="shared" si="1"/>
        <v>0</v>
      </c>
      <c r="G8" s="35"/>
      <c r="H8" s="237"/>
    </row>
    <row r="9" spans="1:10" ht="15" customHeight="1" thickBot="1" x14ac:dyDescent="0.25">
      <c r="A9" s="57"/>
      <c r="B9" s="52" t="s">
        <v>26</v>
      </c>
      <c r="C9" s="58"/>
      <c r="D9" s="59"/>
      <c r="E9" s="60"/>
      <c r="F9" s="61">
        <f>SUM(F4:F8)</f>
        <v>0</v>
      </c>
      <c r="G9" s="35"/>
      <c r="H9" s="237"/>
      <c r="J9" s="128"/>
    </row>
    <row r="10" spans="1:10" ht="14.25" customHeight="1" thickBot="1" x14ac:dyDescent="0.25">
      <c r="A10" s="42">
        <v>2</v>
      </c>
      <c r="B10" s="48" t="s">
        <v>81</v>
      </c>
      <c r="C10" s="44"/>
      <c r="D10" s="45"/>
      <c r="E10" s="49"/>
      <c r="F10" s="47"/>
      <c r="G10" s="38"/>
      <c r="H10" s="35"/>
    </row>
    <row r="11" spans="1:10" ht="31.5" customHeight="1" x14ac:dyDescent="0.2">
      <c r="A11" s="41"/>
      <c r="B11" s="51" t="s">
        <v>99</v>
      </c>
      <c r="C11" s="119" t="s">
        <v>27</v>
      </c>
      <c r="D11" s="118">
        <v>2</v>
      </c>
      <c r="E11" s="75"/>
      <c r="F11" s="75">
        <f t="shared" ref="F11:F19" si="2">+E11*D11</f>
        <v>0</v>
      </c>
      <c r="G11" s="38"/>
      <c r="H11" s="35"/>
    </row>
    <row r="12" spans="1:10" ht="43.5" customHeight="1" x14ac:dyDescent="0.2">
      <c r="A12" s="57"/>
      <c r="B12" s="51" t="s">
        <v>100</v>
      </c>
      <c r="C12" s="70" t="s">
        <v>27</v>
      </c>
      <c r="D12" s="70">
        <v>1</v>
      </c>
      <c r="E12" s="75"/>
      <c r="F12" s="75">
        <f t="shared" si="2"/>
        <v>0</v>
      </c>
      <c r="G12" s="35"/>
      <c r="H12" s="35"/>
    </row>
    <row r="13" spans="1:10" ht="15" customHeight="1" x14ac:dyDescent="0.2">
      <c r="A13" s="53"/>
      <c r="B13" s="51" t="s">
        <v>101</v>
      </c>
      <c r="C13" s="70" t="s">
        <v>42</v>
      </c>
      <c r="D13" s="56">
        <v>609</v>
      </c>
      <c r="E13" s="75"/>
      <c r="F13" s="75">
        <f t="shared" si="2"/>
        <v>0</v>
      </c>
      <c r="G13" s="35"/>
      <c r="H13" s="35"/>
    </row>
    <row r="14" spans="1:10" ht="27.75" customHeight="1" x14ac:dyDescent="0.2">
      <c r="A14" s="57"/>
      <c r="B14" s="51" t="s">
        <v>78</v>
      </c>
      <c r="C14" s="70" t="s">
        <v>27</v>
      </c>
      <c r="D14" s="56">
        <v>1</v>
      </c>
      <c r="E14" s="75"/>
      <c r="F14" s="75">
        <f t="shared" si="2"/>
        <v>0</v>
      </c>
      <c r="G14" s="35"/>
      <c r="H14" s="35"/>
    </row>
    <row r="15" spans="1:10" ht="27.75" customHeight="1" x14ac:dyDescent="0.2">
      <c r="A15" s="57"/>
      <c r="B15" s="51" t="s">
        <v>104</v>
      </c>
      <c r="C15" s="70" t="s">
        <v>27</v>
      </c>
      <c r="D15" s="56">
        <v>2</v>
      </c>
      <c r="E15" s="75"/>
      <c r="F15" s="75">
        <f t="shared" si="2"/>
        <v>0</v>
      </c>
      <c r="G15" s="35"/>
      <c r="H15" s="35"/>
    </row>
    <row r="16" spans="1:10" ht="27.75" customHeight="1" x14ac:dyDescent="0.2">
      <c r="A16" s="57"/>
      <c r="B16" s="51" t="s">
        <v>102</v>
      </c>
      <c r="C16" s="70" t="s">
        <v>36</v>
      </c>
      <c r="D16" s="56">
        <v>2295</v>
      </c>
      <c r="E16" s="75"/>
      <c r="F16" s="75">
        <f t="shared" si="2"/>
        <v>0</v>
      </c>
      <c r="G16" s="35"/>
      <c r="H16" s="35"/>
    </row>
    <row r="17" spans="1:8" ht="27.75" customHeight="1" x14ac:dyDescent="0.2">
      <c r="A17" s="57"/>
      <c r="B17" s="51" t="s">
        <v>79</v>
      </c>
      <c r="C17" s="70" t="s">
        <v>42</v>
      </c>
      <c r="D17" s="56">
        <v>533</v>
      </c>
      <c r="E17" s="75"/>
      <c r="F17" s="75">
        <f t="shared" si="2"/>
        <v>0</v>
      </c>
      <c r="G17" s="35"/>
      <c r="H17" s="35"/>
    </row>
    <row r="18" spans="1:8" ht="27.75" customHeight="1" x14ac:dyDescent="0.2">
      <c r="A18" s="57"/>
      <c r="B18" s="51" t="s">
        <v>103</v>
      </c>
      <c r="C18" s="70" t="s">
        <v>42</v>
      </c>
      <c r="D18" s="56">
        <v>76</v>
      </c>
      <c r="E18" s="75"/>
      <c r="F18" s="75">
        <f t="shared" si="2"/>
        <v>0</v>
      </c>
      <c r="G18" s="35"/>
      <c r="H18" s="35"/>
    </row>
    <row r="19" spans="1:8" ht="27" customHeight="1" thickBot="1" x14ac:dyDescent="0.25">
      <c r="A19" s="57"/>
      <c r="B19" s="51" t="s">
        <v>60</v>
      </c>
      <c r="C19" s="70" t="s">
        <v>42</v>
      </c>
      <c r="D19" s="174">
        <f>4.3*0.3*2+0.2*23.5</f>
        <v>7.3</v>
      </c>
      <c r="E19" s="75"/>
      <c r="F19" s="75">
        <f t="shared" si="2"/>
        <v>0</v>
      </c>
      <c r="G19" s="35"/>
      <c r="H19" s="35"/>
    </row>
    <row r="20" spans="1:8" ht="15" customHeight="1" thickBot="1" x14ac:dyDescent="0.25">
      <c r="A20" s="57"/>
      <c r="B20" s="52" t="s">
        <v>26</v>
      </c>
      <c r="C20" s="58"/>
      <c r="D20" s="59"/>
      <c r="E20" s="69"/>
      <c r="F20" s="61">
        <f>SUM(F11:F19)</f>
        <v>0</v>
      </c>
      <c r="G20" s="35"/>
      <c r="H20" s="35"/>
    </row>
    <row r="21" spans="1:8" ht="15" customHeight="1" thickBot="1" x14ac:dyDescent="0.25">
      <c r="A21" s="42">
        <v>3</v>
      </c>
      <c r="B21" s="48" t="s">
        <v>80</v>
      </c>
      <c r="C21" s="44"/>
      <c r="D21" s="45"/>
      <c r="E21" s="49"/>
      <c r="F21" s="47"/>
      <c r="G21" s="39"/>
      <c r="H21" s="35"/>
    </row>
    <row r="22" spans="1:8" ht="27.75" customHeight="1" x14ac:dyDescent="0.2">
      <c r="A22" s="57"/>
      <c r="B22" s="51" t="s">
        <v>105</v>
      </c>
      <c r="C22" s="70" t="s">
        <v>27</v>
      </c>
      <c r="D22" s="56">
        <v>2</v>
      </c>
      <c r="E22" s="75"/>
      <c r="F22" s="75">
        <f t="shared" ref="F22:F24" si="3">+E22*D22</f>
        <v>0</v>
      </c>
      <c r="G22" s="62"/>
      <c r="H22" s="35"/>
    </row>
    <row r="23" spans="1:8" ht="27.75" customHeight="1" x14ac:dyDescent="0.2">
      <c r="A23" s="57"/>
      <c r="B23" s="51" t="s">
        <v>61</v>
      </c>
      <c r="C23" s="70" t="s">
        <v>27</v>
      </c>
      <c r="D23" s="56">
        <v>2</v>
      </c>
      <c r="E23" s="75"/>
      <c r="F23" s="75">
        <f t="shared" ref="F23" si="4">+E23*D23</f>
        <v>0</v>
      </c>
      <c r="G23" s="62"/>
      <c r="H23" s="35"/>
    </row>
    <row r="24" spans="1:8" ht="27.75" customHeight="1" thickBot="1" x14ac:dyDescent="0.25">
      <c r="A24" s="57"/>
      <c r="B24" s="130" t="s">
        <v>108</v>
      </c>
      <c r="C24" s="70" t="s">
        <v>27</v>
      </c>
      <c r="D24" s="56">
        <v>1</v>
      </c>
      <c r="E24" s="75"/>
      <c r="F24" s="75">
        <f t="shared" si="3"/>
        <v>0</v>
      </c>
      <c r="G24" s="62"/>
      <c r="H24" s="35"/>
    </row>
    <row r="25" spans="1:8" ht="15" customHeight="1" thickBot="1" x14ac:dyDescent="0.25">
      <c r="A25" s="63"/>
      <c r="B25" s="64" t="s">
        <v>26</v>
      </c>
      <c r="C25" s="65"/>
      <c r="D25" s="66"/>
      <c r="E25" s="67"/>
      <c r="F25" s="61">
        <f>SUM(F22:F24)</f>
        <v>0</v>
      </c>
      <c r="G25" s="35"/>
      <c r="H25" s="35"/>
    </row>
    <row r="26" spans="1:8" ht="13.5" thickBot="1" x14ac:dyDescent="0.25">
      <c r="A26" s="42">
        <v>4</v>
      </c>
      <c r="B26" s="43" t="s">
        <v>62</v>
      </c>
      <c r="C26" s="44"/>
      <c r="D26" s="45"/>
      <c r="E26" s="46"/>
      <c r="F26" s="47"/>
    </row>
    <row r="27" spans="1:8" ht="15" customHeight="1" x14ac:dyDescent="0.2">
      <c r="A27" s="162"/>
      <c r="B27" s="163" t="s">
        <v>63</v>
      </c>
      <c r="C27" s="164" t="s">
        <v>27</v>
      </c>
      <c r="D27" s="165">
        <v>1</v>
      </c>
      <c r="E27" s="112"/>
      <c r="F27" s="113">
        <f>+E27*D27</f>
        <v>0</v>
      </c>
    </row>
    <row r="28" spans="1:8" ht="15" customHeight="1" thickBot="1" x14ac:dyDescent="0.25">
      <c r="A28" s="53"/>
      <c r="B28" s="51" t="s">
        <v>64</v>
      </c>
      <c r="C28" s="54" t="s">
        <v>27</v>
      </c>
      <c r="D28" s="56">
        <v>1</v>
      </c>
      <c r="E28" s="74"/>
      <c r="F28" s="166">
        <f>+E28*D28</f>
        <v>0</v>
      </c>
    </row>
    <row r="29" spans="1:8" ht="15" customHeight="1" thickBot="1" x14ac:dyDescent="0.25">
      <c r="A29" s="167"/>
      <c r="B29" s="155" t="s">
        <v>26</v>
      </c>
      <c r="C29" s="168"/>
      <c r="D29" s="169"/>
      <c r="E29" s="170"/>
      <c r="F29" s="61">
        <f>SUM(F27:F28)</f>
        <v>0</v>
      </c>
    </row>
    <row r="30" spans="1:8" ht="15" customHeight="1" thickBot="1" x14ac:dyDescent="0.25">
      <c r="A30" s="159"/>
      <c r="B30" s="150"/>
      <c r="C30" s="34"/>
      <c r="D30" s="62"/>
      <c r="E30" s="160"/>
      <c r="F30" s="161"/>
    </row>
    <row r="31" spans="1:8" s="148" customFormat="1" ht="15" customHeight="1" thickBot="1" x14ac:dyDescent="0.25">
      <c r="A31" s="142" t="s">
        <v>106</v>
      </c>
      <c r="B31" s="143"/>
      <c r="C31" s="144"/>
      <c r="D31" s="145"/>
      <c r="E31" s="146"/>
      <c r="F31" s="173">
        <f>+F9+F20+F25+F29</f>
        <v>0</v>
      </c>
      <c r="G31" s="147"/>
    </row>
  </sheetData>
  <mergeCells count="2">
    <mergeCell ref="A1:F1"/>
    <mergeCell ref="H3:H9"/>
  </mergeCells>
  <pageMargins left="0.98425196850393704" right="0.31496062992125984" top="0.78740157480314965" bottom="0.19685039370078741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I9" sqref="I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8" t="s">
        <v>91</v>
      </c>
      <c r="B1" s="238"/>
      <c r="C1" s="238"/>
      <c r="D1" s="238"/>
      <c r="E1" s="238"/>
      <c r="F1" s="238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65</v>
      </c>
      <c r="C3" s="44"/>
      <c r="D3" s="45"/>
      <c r="E3" s="46"/>
      <c r="F3" s="47"/>
      <c r="G3" s="38"/>
      <c r="I3" s="35"/>
    </row>
    <row r="4" spans="1:9" ht="15" customHeight="1" x14ac:dyDescent="0.2">
      <c r="A4" s="53"/>
      <c r="B4" s="51" t="s">
        <v>71</v>
      </c>
      <c r="C4" s="68" t="s">
        <v>27</v>
      </c>
      <c r="D4" s="55">
        <v>2</v>
      </c>
      <c r="E4" s="75"/>
      <c r="F4" s="72">
        <f>+E4*D4</f>
        <v>0</v>
      </c>
      <c r="G4" s="35"/>
      <c r="H4" s="35"/>
    </row>
    <row r="5" spans="1:9" ht="15" customHeight="1" thickBot="1" x14ac:dyDescent="0.25">
      <c r="A5" s="53"/>
      <c r="B5" s="51" t="s">
        <v>66</v>
      </c>
      <c r="C5" s="70" t="s">
        <v>27</v>
      </c>
      <c r="D5" s="56">
        <v>1</v>
      </c>
      <c r="E5" s="75"/>
      <c r="F5" s="73">
        <f>+E5*D5</f>
        <v>0</v>
      </c>
      <c r="G5" s="35"/>
      <c r="H5" s="35"/>
    </row>
    <row r="6" spans="1:9" ht="15" customHeight="1" thickBot="1" x14ac:dyDescent="0.25">
      <c r="A6" s="57"/>
      <c r="B6" s="52" t="s">
        <v>26</v>
      </c>
      <c r="C6" s="58"/>
      <c r="D6" s="59"/>
      <c r="E6" s="60"/>
      <c r="F6" s="61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67</v>
      </c>
      <c r="C7" s="44"/>
      <c r="D7" s="45"/>
      <c r="E7" s="49"/>
      <c r="F7" s="47"/>
      <c r="G7" s="38"/>
      <c r="H7" s="35"/>
    </row>
    <row r="8" spans="1:9" ht="45" customHeight="1" x14ac:dyDescent="0.2">
      <c r="A8" s="57"/>
      <c r="B8" s="51" t="s">
        <v>68</v>
      </c>
      <c r="C8" s="70" t="s">
        <v>27</v>
      </c>
      <c r="D8" s="55">
        <v>2</v>
      </c>
      <c r="E8" s="75"/>
      <c r="F8" s="73">
        <f t="shared" ref="F8:F10" si="0">+E8*D8</f>
        <v>0</v>
      </c>
      <c r="G8" s="35"/>
      <c r="H8" s="35"/>
    </row>
    <row r="9" spans="1:9" ht="45" customHeight="1" x14ac:dyDescent="0.2">
      <c r="A9" s="57"/>
      <c r="B9" s="51" t="s">
        <v>85</v>
      </c>
      <c r="C9" s="70" t="s">
        <v>27</v>
      </c>
      <c r="D9" s="55">
        <v>2</v>
      </c>
      <c r="E9" s="75"/>
      <c r="F9" s="73">
        <f t="shared" si="0"/>
        <v>0</v>
      </c>
      <c r="G9" s="35"/>
      <c r="H9" s="35"/>
    </row>
    <row r="10" spans="1:9" ht="49.5" customHeight="1" thickBot="1" x14ac:dyDescent="0.25">
      <c r="A10" s="53"/>
      <c r="B10" s="51" t="s">
        <v>69</v>
      </c>
      <c r="C10" s="70" t="s">
        <v>27</v>
      </c>
      <c r="D10" s="56">
        <v>1</v>
      </c>
      <c r="E10" s="75"/>
      <c r="F10" s="73">
        <f t="shared" si="0"/>
        <v>0</v>
      </c>
      <c r="G10" s="35"/>
      <c r="H10" s="35"/>
    </row>
    <row r="11" spans="1:9" ht="15" customHeight="1" thickBot="1" x14ac:dyDescent="0.25">
      <c r="A11" s="57"/>
      <c r="B11" s="52" t="s">
        <v>26</v>
      </c>
      <c r="C11" s="58"/>
      <c r="D11" s="59"/>
      <c r="E11" s="69"/>
      <c r="F11" s="61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70</v>
      </c>
      <c r="C12" s="44"/>
      <c r="D12" s="45"/>
      <c r="E12" s="49"/>
      <c r="F12" s="47"/>
      <c r="G12" s="39"/>
      <c r="H12" s="35"/>
    </row>
    <row r="13" spans="1:9" ht="30" customHeight="1" x14ac:dyDescent="0.2">
      <c r="A13" s="120"/>
      <c r="B13" s="51" t="s">
        <v>72</v>
      </c>
      <c r="C13" s="119" t="s">
        <v>27</v>
      </c>
      <c r="D13" s="118">
        <v>2</v>
      </c>
      <c r="E13" s="74"/>
      <c r="F13" s="72">
        <f t="shared" ref="F13" si="1">+E13*D13</f>
        <v>0</v>
      </c>
      <c r="G13" s="39"/>
      <c r="H13" s="35"/>
    </row>
    <row r="14" spans="1:9" ht="15" customHeight="1" thickBot="1" x14ac:dyDescent="0.25">
      <c r="A14" s="121"/>
      <c r="B14" s="51" t="s">
        <v>73</v>
      </c>
      <c r="C14" s="119" t="s">
        <v>27</v>
      </c>
      <c r="D14" s="118">
        <v>1</v>
      </c>
      <c r="E14" s="74"/>
      <c r="F14" s="73">
        <f t="shared" ref="F14" si="2">+E14*D14</f>
        <v>0</v>
      </c>
      <c r="G14" s="62"/>
      <c r="H14" s="35"/>
    </row>
    <row r="15" spans="1:9" ht="15" customHeight="1" thickBot="1" x14ac:dyDescent="0.25">
      <c r="A15" s="167"/>
      <c r="B15" s="155" t="s">
        <v>26</v>
      </c>
      <c r="C15" s="168"/>
      <c r="D15" s="169"/>
      <c r="E15" s="170"/>
      <c r="F15" s="61">
        <f>SUM(F13:F14)</f>
        <v>0</v>
      </c>
      <c r="G15" s="35"/>
      <c r="H15" s="35"/>
    </row>
    <row r="16" spans="1:9" ht="15" customHeight="1" thickBot="1" x14ac:dyDescent="0.25">
      <c r="A16" s="34"/>
      <c r="B16" s="150"/>
      <c r="C16" s="34"/>
      <c r="D16" s="62"/>
      <c r="E16" s="160"/>
      <c r="F16" s="161"/>
      <c r="G16" s="35"/>
      <c r="H16" s="35"/>
    </row>
    <row r="17" spans="1:9" s="148" customFormat="1" ht="15" customHeight="1" thickBot="1" x14ac:dyDescent="0.25">
      <c r="A17" s="142" t="s">
        <v>107</v>
      </c>
      <c r="B17" s="143"/>
      <c r="C17" s="144"/>
      <c r="D17" s="145"/>
      <c r="E17" s="146"/>
      <c r="F17" s="149">
        <f>+F6+F11+F15</f>
        <v>0</v>
      </c>
      <c r="G17" s="147"/>
    </row>
    <row r="18" spans="1:9" ht="15" x14ac:dyDescent="0.2">
      <c r="I18" s="148"/>
    </row>
  </sheetData>
  <mergeCells count="1">
    <mergeCell ref="A1:F1"/>
  </mergeCells>
  <printOptions horizontalCentered="1"/>
  <pageMargins left="1" right="1" top="1" bottom="1" header="0.5" footer="0.5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zoomScaleNormal="100" workbookViewId="0">
      <selection activeCell="F4" sqref="F4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36" t="s">
        <v>93</v>
      </c>
      <c r="B1" s="236"/>
      <c r="C1" s="236"/>
      <c r="D1" s="236"/>
      <c r="E1" s="236"/>
      <c r="F1" s="236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109</v>
      </c>
      <c r="C3" s="44"/>
      <c r="D3" s="45"/>
      <c r="E3" s="46"/>
      <c r="F3" s="47"/>
      <c r="G3" s="38"/>
      <c r="I3" s="35"/>
    </row>
    <row r="4" spans="1:9" ht="39" customHeight="1" x14ac:dyDescent="0.2">
      <c r="A4" s="53"/>
      <c r="B4" s="51" t="s">
        <v>110</v>
      </c>
      <c r="C4" s="68" t="s">
        <v>27</v>
      </c>
      <c r="D4" s="55">
        <v>1</v>
      </c>
      <c r="E4" s="75"/>
      <c r="F4" s="73">
        <f>+D4*E4</f>
        <v>0</v>
      </c>
      <c r="G4" s="35"/>
      <c r="H4" s="35"/>
    </row>
    <row r="5" spans="1:9" ht="47.25" customHeight="1" x14ac:dyDescent="0.2">
      <c r="A5" s="53"/>
      <c r="B5" s="51" t="s">
        <v>111</v>
      </c>
      <c r="C5" s="70" t="s">
        <v>112</v>
      </c>
      <c r="D5" s="174">
        <v>2.5</v>
      </c>
      <c r="E5" s="75"/>
      <c r="F5" s="73">
        <f>+D5*E5</f>
        <v>0</v>
      </c>
      <c r="G5" s="35"/>
      <c r="H5" s="35"/>
    </row>
    <row r="6" spans="1:9" ht="38.25" customHeight="1" x14ac:dyDescent="0.2">
      <c r="A6" s="53"/>
      <c r="B6" s="175" t="s">
        <v>113</v>
      </c>
      <c r="C6" s="58" t="s">
        <v>27</v>
      </c>
      <c r="D6" s="176">
        <v>4</v>
      </c>
      <c r="E6" s="177"/>
      <c r="F6" s="73">
        <f>+D6*E6</f>
        <v>0</v>
      </c>
      <c r="G6" s="35"/>
      <c r="H6" s="35"/>
    </row>
    <row r="7" spans="1:9" ht="39" thickBot="1" x14ac:dyDescent="0.25">
      <c r="A7" s="53"/>
      <c r="B7" s="175" t="s">
        <v>114</v>
      </c>
      <c r="C7" s="58" t="s">
        <v>27</v>
      </c>
      <c r="D7" s="178">
        <v>1</v>
      </c>
      <c r="E7" s="75"/>
      <c r="F7" s="73">
        <f>+D7*E7</f>
        <v>0</v>
      </c>
      <c r="G7" s="35"/>
      <c r="H7" s="35"/>
    </row>
    <row r="8" spans="1:9" ht="18.75" customHeight="1" thickBot="1" x14ac:dyDescent="0.25">
      <c r="A8" s="57"/>
      <c r="B8" s="52" t="s">
        <v>26</v>
      </c>
      <c r="C8" s="58"/>
      <c r="D8" s="59"/>
      <c r="E8" s="179"/>
      <c r="F8" s="61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115</v>
      </c>
      <c r="C9" s="44"/>
      <c r="D9" s="45"/>
      <c r="E9" s="49"/>
      <c r="F9" s="47"/>
      <c r="G9" s="38"/>
      <c r="H9" s="35"/>
    </row>
    <row r="10" spans="1:9" ht="31.5" customHeight="1" x14ac:dyDescent="0.2">
      <c r="A10" s="57"/>
      <c r="B10" s="51" t="s">
        <v>116</v>
      </c>
      <c r="C10" s="70" t="s">
        <v>27</v>
      </c>
      <c r="D10" s="55">
        <v>1</v>
      </c>
      <c r="E10" s="75"/>
      <c r="F10" s="73">
        <f>+D10*E10</f>
        <v>0</v>
      </c>
      <c r="G10" s="35"/>
      <c r="H10" s="35"/>
    </row>
    <row r="11" spans="1:9" ht="33.75" customHeight="1" thickBot="1" x14ac:dyDescent="0.25">
      <c r="A11" s="53"/>
      <c r="B11" s="51" t="s">
        <v>117</v>
      </c>
      <c r="C11" s="70" t="s">
        <v>27</v>
      </c>
      <c r="D11" s="56">
        <v>1</v>
      </c>
      <c r="E11" s="75"/>
      <c r="F11" s="73">
        <f>+D11*E11</f>
        <v>0</v>
      </c>
      <c r="G11" s="35"/>
      <c r="H11" s="35"/>
    </row>
    <row r="12" spans="1:9" ht="16.5" customHeight="1" thickBot="1" x14ac:dyDescent="0.25">
      <c r="A12" s="57"/>
      <c r="B12" s="52" t="s">
        <v>26</v>
      </c>
      <c r="C12" s="58"/>
      <c r="D12" s="59"/>
      <c r="E12" s="69"/>
      <c r="F12" s="61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118</v>
      </c>
      <c r="C13" s="44"/>
      <c r="D13" s="45"/>
      <c r="E13" s="49"/>
      <c r="F13" s="47"/>
      <c r="G13" s="39"/>
      <c r="H13" s="35"/>
    </row>
    <row r="14" spans="1:9" x14ac:dyDescent="0.2">
      <c r="A14" s="120"/>
      <c r="B14" s="51" t="s">
        <v>119</v>
      </c>
      <c r="C14" s="119"/>
      <c r="D14" s="118"/>
      <c r="E14" s="74"/>
      <c r="F14" s="72">
        <v>0</v>
      </c>
      <c r="G14" s="39"/>
      <c r="H14" s="35"/>
    </row>
    <row r="15" spans="1:9" ht="13.5" thickBot="1" x14ac:dyDescent="0.25">
      <c r="A15" s="121"/>
      <c r="B15" s="51" t="s">
        <v>62</v>
      </c>
      <c r="C15" s="119"/>
      <c r="D15" s="118"/>
      <c r="E15" s="74"/>
      <c r="F15" s="73">
        <v>0</v>
      </c>
      <c r="G15" s="62"/>
      <c r="H15" s="35"/>
    </row>
    <row r="16" spans="1:9" ht="13.5" thickBot="1" x14ac:dyDescent="0.25">
      <c r="A16" s="167"/>
      <c r="B16" s="155" t="s">
        <v>26</v>
      </c>
      <c r="C16" s="168"/>
      <c r="D16" s="169"/>
      <c r="E16" s="170"/>
      <c r="F16" s="61">
        <f>SUM(F14:F15)</f>
        <v>0</v>
      </c>
      <c r="G16" s="35"/>
      <c r="H16" s="35"/>
    </row>
    <row r="17" spans="1:8" ht="13.5" thickBot="1" x14ac:dyDescent="0.25">
      <c r="A17" s="34"/>
      <c r="B17" s="150"/>
      <c r="C17" s="34"/>
      <c r="D17" s="62"/>
      <c r="E17" s="160"/>
      <c r="F17" s="161"/>
      <c r="G17" s="35"/>
      <c r="H17" s="35"/>
    </row>
    <row r="18" spans="1:8" ht="16.5" thickBot="1" x14ac:dyDescent="0.25">
      <c r="A18" s="136" t="s">
        <v>120</v>
      </c>
      <c r="B18" s="137"/>
      <c r="C18" s="138"/>
      <c r="D18" s="139"/>
      <c r="E18" s="140"/>
      <c r="F18" s="149">
        <f>+F8+F12+F16</f>
        <v>0</v>
      </c>
      <c r="G18" s="38"/>
    </row>
  </sheetData>
  <mergeCells count="1">
    <mergeCell ref="A1:F1"/>
  </mergeCells>
  <pageMargins left="0.7" right="0.7" top="0.78740157499999996" bottom="0.78740157499999996" header="0.3" footer="0.3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zoomScale="115" zoomScaleNormal="115" workbookViewId="0">
      <selection activeCell="H4" sqref="H4"/>
    </sheetView>
  </sheetViews>
  <sheetFormatPr defaultRowHeight="12.75" x14ac:dyDescent="0.2"/>
  <cols>
    <col min="1" max="1" width="5" style="77" customWidth="1"/>
    <col min="2" max="2" width="49.140625" style="106" customWidth="1"/>
    <col min="3" max="3" width="8.42578125" style="77" bestFit="1" customWidth="1"/>
    <col min="4" max="4" width="7.7109375" style="107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9" t="s">
        <v>96</v>
      </c>
      <c r="B1" s="239"/>
      <c r="C1" s="239"/>
      <c r="D1" s="239"/>
      <c r="E1" s="239"/>
      <c r="F1" s="239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203" t="s">
        <v>25</v>
      </c>
      <c r="B3" s="204" t="s">
        <v>31</v>
      </c>
      <c r="C3" s="205"/>
      <c r="D3" s="206"/>
      <c r="E3" s="207"/>
      <c r="F3" s="202"/>
      <c r="G3" s="89"/>
      <c r="I3" s="90"/>
    </row>
    <row r="4" spans="1:9" x14ac:dyDescent="0.2">
      <c r="A4" s="108"/>
      <c r="B4" s="109" t="s">
        <v>38</v>
      </c>
      <c r="C4" s="110" t="s">
        <v>27</v>
      </c>
      <c r="D4" s="111">
        <v>1</v>
      </c>
      <c r="E4" s="201"/>
      <c r="F4" s="113">
        <f>+D4*E4</f>
        <v>0</v>
      </c>
      <c r="G4" s="89"/>
      <c r="H4" s="90"/>
    </row>
    <row r="5" spans="1:9" ht="13.5" thickBot="1" x14ac:dyDescent="0.25">
      <c r="A5" s="91"/>
      <c r="B5" s="92" t="s">
        <v>35</v>
      </c>
      <c r="C5" s="93" t="s">
        <v>27</v>
      </c>
      <c r="D5" s="94">
        <v>1</v>
      </c>
      <c r="E5" s="75"/>
      <c r="F5" s="183">
        <f>+D5*E5</f>
        <v>0</v>
      </c>
      <c r="G5" s="89"/>
      <c r="H5" s="90"/>
    </row>
    <row r="6" spans="1:9" ht="13.5" thickBot="1" x14ac:dyDescent="0.25">
      <c r="A6" s="208"/>
      <c r="B6" s="209" t="s">
        <v>26</v>
      </c>
      <c r="C6" s="115"/>
      <c r="D6" s="116"/>
      <c r="E6" s="210"/>
      <c r="F6" s="182">
        <f>SUM(F4:F5)</f>
        <v>0</v>
      </c>
      <c r="G6" s="89"/>
      <c r="H6" s="90"/>
    </row>
    <row r="7" spans="1:9" ht="13.5" thickBot="1" x14ac:dyDescent="0.25">
      <c r="A7" s="84" t="s">
        <v>28</v>
      </c>
      <c r="B7" s="98" t="s">
        <v>34</v>
      </c>
      <c r="C7" s="85"/>
      <c r="D7" s="86"/>
      <c r="E7" s="87"/>
      <c r="F7" s="88"/>
      <c r="G7" s="89"/>
      <c r="H7" s="90"/>
    </row>
    <row r="8" spans="1:9" x14ac:dyDescent="0.2">
      <c r="A8" s="91"/>
      <c r="B8" s="92" t="s">
        <v>121</v>
      </c>
      <c r="C8" s="93" t="s">
        <v>36</v>
      </c>
      <c r="D8" s="94">
        <f>1290*2</f>
        <v>2580</v>
      </c>
      <c r="E8" s="75"/>
      <c r="F8" s="183">
        <f>+E8*D8*-1</f>
        <v>0</v>
      </c>
      <c r="G8" s="89"/>
      <c r="H8" s="90"/>
    </row>
    <row r="9" spans="1:9" x14ac:dyDescent="0.2">
      <c r="A9" s="91"/>
      <c r="B9" s="92" t="s">
        <v>37</v>
      </c>
      <c r="C9" s="93" t="s">
        <v>27</v>
      </c>
      <c r="D9" s="99">
        <v>1</v>
      </c>
      <c r="E9" s="75"/>
      <c r="F9" s="73">
        <f t="shared" ref="F9:F13" si="0">+E9*D9</f>
        <v>0</v>
      </c>
      <c r="G9" s="89"/>
      <c r="H9" s="90"/>
    </row>
    <row r="10" spans="1:9" x14ac:dyDescent="0.2">
      <c r="A10" s="91"/>
      <c r="B10" s="92" t="s">
        <v>41</v>
      </c>
      <c r="C10" s="93" t="s">
        <v>27</v>
      </c>
      <c r="D10" s="99">
        <v>1</v>
      </c>
      <c r="E10" s="75"/>
      <c r="F10" s="73">
        <f t="shared" si="0"/>
        <v>0</v>
      </c>
      <c r="G10" s="89"/>
      <c r="H10" s="90"/>
    </row>
    <row r="11" spans="1:9" x14ac:dyDescent="0.2">
      <c r="A11" s="91"/>
      <c r="B11" s="92" t="s">
        <v>122</v>
      </c>
      <c r="C11" s="93" t="s">
        <v>27</v>
      </c>
      <c r="D11" s="99">
        <v>1</v>
      </c>
      <c r="E11" s="75"/>
      <c r="F11" s="73">
        <f t="shared" si="0"/>
        <v>0</v>
      </c>
      <c r="G11" s="89"/>
      <c r="H11" s="90"/>
    </row>
    <row r="12" spans="1:9" x14ac:dyDescent="0.2">
      <c r="A12" s="91"/>
      <c r="B12" s="92" t="s">
        <v>75</v>
      </c>
      <c r="C12" s="93" t="s">
        <v>76</v>
      </c>
      <c r="D12" s="99">
        <v>56</v>
      </c>
      <c r="E12" s="75"/>
      <c r="F12" s="73">
        <f t="shared" si="0"/>
        <v>0</v>
      </c>
      <c r="G12" s="89"/>
      <c r="H12" s="90"/>
    </row>
    <row r="13" spans="1:9" ht="24.75" thickBot="1" x14ac:dyDescent="0.25">
      <c r="A13" s="91"/>
      <c r="B13" s="92" t="s">
        <v>74</v>
      </c>
      <c r="C13" s="93" t="s">
        <v>76</v>
      </c>
      <c r="D13" s="99">
        <v>56</v>
      </c>
      <c r="E13" s="75"/>
      <c r="F13" s="73">
        <f t="shared" si="0"/>
        <v>0</v>
      </c>
      <c r="G13" s="89"/>
      <c r="H13" s="90"/>
    </row>
    <row r="14" spans="1:9" ht="15" customHeight="1" thickBot="1" x14ac:dyDescent="0.25">
      <c r="A14" s="91"/>
      <c r="B14" s="184" t="s">
        <v>26</v>
      </c>
      <c r="C14" s="96"/>
      <c r="D14" s="97"/>
      <c r="E14" s="100"/>
      <c r="F14" s="50">
        <f>SUM(F8:F13)</f>
        <v>0</v>
      </c>
      <c r="G14" s="89"/>
      <c r="H14" s="90"/>
    </row>
    <row r="15" spans="1:9" ht="15" customHeight="1" thickBot="1" x14ac:dyDescent="0.25">
      <c r="A15" s="84" t="s">
        <v>29</v>
      </c>
      <c r="B15" s="185" t="s">
        <v>32</v>
      </c>
      <c r="C15" s="85"/>
      <c r="D15" s="86"/>
      <c r="E15" s="87"/>
      <c r="F15" s="88"/>
      <c r="G15" s="101"/>
      <c r="H15" s="90"/>
    </row>
    <row r="16" spans="1:9" ht="15" customHeight="1" thickBot="1" x14ac:dyDescent="0.25">
      <c r="A16" s="95"/>
      <c r="B16" s="186" t="s">
        <v>32</v>
      </c>
      <c r="C16" s="102" t="s">
        <v>27</v>
      </c>
      <c r="D16" s="103">
        <v>1</v>
      </c>
      <c r="E16" s="75"/>
      <c r="F16" s="73">
        <f t="shared" ref="F16" si="1">+E16*D16</f>
        <v>0</v>
      </c>
      <c r="G16" s="101"/>
      <c r="H16" s="90"/>
    </row>
    <row r="17" spans="1:9" ht="17.25" customHeight="1" thickBot="1" x14ac:dyDescent="0.25">
      <c r="A17" s="114"/>
      <c r="B17" s="187" t="s">
        <v>26</v>
      </c>
      <c r="C17" s="115"/>
      <c r="D17" s="116"/>
      <c r="E17" s="117"/>
      <c r="F17" s="50">
        <f>SUM(F16)</f>
        <v>0</v>
      </c>
      <c r="G17" s="89"/>
      <c r="H17" s="90"/>
    </row>
    <row r="18" spans="1:9" s="105" customFormat="1" ht="15" customHeight="1" x14ac:dyDescent="0.2">
      <c r="A18" s="188"/>
      <c r="B18" s="104"/>
      <c r="C18" s="188"/>
      <c r="D18" s="189"/>
      <c r="E18" s="190"/>
      <c r="F18" s="191"/>
      <c r="G18" s="89"/>
      <c r="H18" s="90"/>
    </row>
    <row r="19" spans="1:9" ht="13.5" thickBot="1" x14ac:dyDescent="0.25">
      <c r="A19" s="180"/>
      <c r="B19" s="192"/>
      <c r="C19" s="180"/>
      <c r="D19" s="101"/>
      <c r="E19" s="181"/>
      <c r="F19" s="89"/>
      <c r="G19" s="89"/>
    </row>
    <row r="20" spans="1:9" s="200" customFormat="1" ht="16.5" thickBot="1" x14ac:dyDescent="0.25">
      <c r="A20" s="193"/>
      <c r="B20" s="194" t="s">
        <v>33</v>
      </c>
      <c r="C20" s="195"/>
      <c r="D20" s="196"/>
      <c r="E20" s="197"/>
      <c r="F20" s="149">
        <f>+F6+F14+F17</f>
        <v>0</v>
      </c>
      <c r="G20" s="198"/>
      <c r="H20" s="199"/>
      <c r="I20" s="199"/>
    </row>
  </sheetData>
  <mergeCells count="1">
    <mergeCell ref="A1:F1"/>
  </mergeCells>
  <pageMargins left="0.43307086614173229" right="0.23622047244094491" top="0.74803149606299213" bottom="0.74803149606299213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40" t="s">
        <v>18</v>
      </c>
      <c r="B1" s="240"/>
      <c r="C1" s="240"/>
      <c r="D1" s="240"/>
      <c r="E1" s="240"/>
      <c r="F1" s="240"/>
      <c r="G1" s="240"/>
      <c r="H1" s="240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PS01.1</vt:lpstr>
      <vt:lpstr>PS01.2</vt:lpstr>
      <vt:lpstr>PS01.3</vt:lpstr>
      <vt:lpstr>PS01.4</vt:lpstr>
      <vt:lpstr>VON</vt:lpstr>
      <vt:lpstr>SO 07.old</vt:lpstr>
      <vt:lpstr>PS01.1!_Toc82598465</vt:lpstr>
      <vt:lpstr>PS01.1!Názvy_tisku</vt:lpstr>
      <vt:lpstr>PS01.1!Oblast_tisku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2024-11-27T08:35:26Z</cp:lastPrinted>
  <dcterms:created xsi:type="dcterms:W3CDTF">2001-11-22T14:45:11Z</dcterms:created>
  <dcterms:modified xsi:type="dcterms:W3CDTF">2024-11-29T07:36:03Z</dcterms:modified>
</cp:coreProperties>
</file>